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8_{268C98FC-5FA7-4ADC-B5CB-9A0FEC864E87}" xr6:coauthVersionLast="47" xr6:coauthVersionMax="47" xr10:uidLastSave="{00000000-0000-0000-0000-000000000000}"/>
  <bookViews>
    <workbookView xWindow="-120" yWindow="-120" windowWidth="15600" windowHeight="11160" xr2:uid="{7624C11D-8EC8-455E-8CAB-CD802557A1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" i="1" l="1"/>
  <c r="N51" i="1"/>
  <c r="N50" i="1"/>
  <c r="N47" i="1"/>
  <c r="N48" i="1"/>
  <c r="N49" i="1"/>
  <c r="N46" i="1"/>
  <c r="N39" i="1"/>
  <c r="N38" i="1"/>
  <c r="L38" i="1"/>
  <c r="N37" i="1"/>
  <c r="N36" i="1"/>
  <c r="N35" i="1"/>
  <c r="N34" i="1"/>
  <c r="N33" i="1"/>
  <c r="N21" i="1"/>
  <c r="N20" i="1"/>
  <c r="N19" i="1"/>
  <c r="N6" i="1"/>
  <c r="N54" i="1" l="1"/>
  <c r="N53" i="1"/>
  <c r="B54" i="1"/>
  <c r="B55" i="1" s="1"/>
  <c r="B53" i="1"/>
  <c r="N22" i="1"/>
  <c r="N16" i="1" l="1"/>
  <c r="N17" i="1"/>
  <c r="L17" i="1"/>
  <c r="L16" i="1"/>
  <c r="N45" i="1"/>
  <c r="N44" i="1"/>
  <c r="N40" i="1"/>
  <c r="N32" i="1"/>
  <c r="N31" i="1"/>
  <c r="N30" i="1"/>
  <c r="N29" i="1"/>
  <c r="N28" i="1"/>
  <c r="N27" i="1"/>
  <c r="N26" i="1"/>
  <c r="N25" i="1"/>
  <c r="B24" i="1"/>
  <c r="N23" i="1"/>
  <c r="N18" i="1"/>
  <c r="N15" i="1"/>
  <c r="N14" i="1"/>
  <c r="N13" i="1"/>
  <c r="N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N11" i="1"/>
  <c r="B11" i="1"/>
  <c r="N10" i="1"/>
  <c r="N9" i="1"/>
  <c r="N8" i="1"/>
  <c r="N5" i="1"/>
  <c r="N4" i="1"/>
  <c r="N3" i="1"/>
  <c r="N2" i="1"/>
</calcChain>
</file>

<file path=xl/sharedStrings.xml><?xml version="1.0" encoding="utf-8"?>
<sst xmlns="http://schemas.openxmlformats.org/spreadsheetml/2006/main" count="215" uniqueCount="155">
  <si>
    <t>CGA7870</t>
  </si>
  <si>
    <t>CGA442B</t>
  </si>
  <si>
    <t>CGA441B</t>
  </si>
  <si>
    <t>Armstrong</t>
  </si>
  <si>
    <t>CGAAXTR6STR</t>
  </si>
  <si>
    <t>CGAAX6STR*</t>
  </si>
  <si>
    <t>CGAAX4VESTR</t>
  </si>
  <si>
    <t>CGA7902</t>
  </si>
  <si>
    <t>Suprafine XL 9/16" Exposed Tee Sys - 48" Cross Tee</t>
  </si>
  <si>
    <t>CGAXL7540BL</t>
  </si>
  <si>
    <t>https://kanopibyarmstrong.com/products/suprafine-xl-9-16-exposed-tee-system?gad_source=1&amp;nb_adtype=pla&amp;nb_ap=&amp;nb_fii=&amp;nb_kwd=&amp;nb_li_ms=&amp;nb_lp_ms=&amp;nb_mi=269376897&amp;nb_mt=&amp;nb_pc=online&amp;nb_pi=shopify_US_7559750942873_42755829072025&amp;nb_placement=&amp;nb_ppi=&amp;nb_ti=&amp;nbt=nb%3Aadwords%3Ax%3A18085548153%3A%3A&amp;tw_adid=&amp;tw_campaign=18085548153&amp;tw_source=google&amp;utm_campaign=EasyFeed&amp;utm_medium=Shopping+Ads&amp;utm_source=Google&amp;variant=42755829072025</t>
  </si>
  <si>
    <t>Suprafine XL 9/16" Exposed Tee System 24" Cross Tee</t>
  </si>
  <si>
    <t>CGAXL7520BL</t>
  </si>
  <si>
    <t>CGAAX4STR*</t>
  </si>
  <si>
    <t>CGAAX4ISCP</t>
  </si>
  <si>
    <t>CGAAX2OSCP</t>
  </si>
  <si>
    <t>https://kanopibyarmstrong.com/products/hd8906?variant=40871633322137</t>
  </si>
  <si>
    <t>12' Drywall Grid Main Beams</t>
  </si>
  <si>
    <t>CGAHD8906</t>
  </si>
  <si>
    <t>CGUDX422</t>
  </si>
  <si>
    <t>CGUDX24</t>
  </si>
  <si>
    <t>CGUDX216</t>
  </si>
  <si>
    <t>CGR211.01Z</t>
  </si>
  <si>
    <t>CGR1420.01</t>
  </si>
  <si>
    <t>CGAXLAL7240WA</t>
  </si>
  <si>
    <t>CGAXLAL7220WA</t>
  </si>
  <si>
    <t>https://kanopibyarmstrong.com/products/suprafine-xl-9-16-exposed-tee-system-heavy-duty?variant=40394267459737&amp;nbt=nb%3Aadwords%3Ax%3A18085548153%3A%3A&amp;nb_adtype=pla&amp;nb_kwd=&amp;nb_ti=&amp;nb_mi=269376897&amp;nb_pc=online&amp;nb_pi=shopify_US_6858476454041_40394267459737&amp;nb_ppi=&amp;nb_placement=&amp;nb_li_ms=&amp;nb_lp_ms=&amp;nb_fii=&amp;nb_ap=&amp;nb_mt=&amp;tw_source=google&amp;tw_adid=&amp;tw_campaign=18085548153&amp;gad_source=1</t>
  </si>
  <si>
    <t>CGAXL7540</t>
  </si>
  <si>
    <t>CGAXL7520</t>
  </si>
  <si>
    <t>https://kanopibyarmstrong.com/products/prelude-xl-15-16-exposed-tee?variant=40394255761561</t>
  </si>
  <si>
    <t>Prelude XL 15/16" Exposed Tee System-48" Cross Tee</t>
  </si>
  <si>
    <t>CGAXL7348</t>
  </si>
  <si>
    <t>Prelude XL 15/16" Exposed Tee System-48" Cross Tee white</t>
  </si>
  <si>
    <t>CGAXL7342WA</t>
  </si>
  <si>
    <t>Prelude XL 15/16" Exposed Tee System-48" Cross tee-black</t>
  </si>
  <si>
    <t>CGAXL7342BL</t>
  </si>
  <si>
    <t>https://kanopibyarmstrong.com/products/prelude-xl-15-16-exposed-tee-system-colors?_pos=2&amp;_psq=prelude+xl+15%2F16%22+Exposed+tee+system&amp;_ss=e&amp;_v=1.0&amp;variant=41514929914009</t>
  </si>
  <si>
    <t>Prelude XL 15/16" Exposed Tee System-24" cross tee-white</t>
  </si>
  <si>
    <t>CGAXL7328WA</t>
  </si>
  <si>
    <t>Prelude XL 15/16" Exposed Tee System-24" cross tee-black</t>
  </si>
  <si>
    <t>CGAXL7328BL</t>
  </si>
  <si>
    <t>Prelude XL 15/16" Exposed Tee Sys - 24" cross tee</t>
  </si>
  <si>
    <t>CGAXL7328</t>
  </si>
  <si>
    <t>15/16" Co-Extruded Clean Room</t>
  </si>
  <si>
    <t>CGAEA7940C</t>
  </si>
  <si>
    <t>https://kanopibyarmstrong.com/products/suprafine-xl-9-16-exposed-tee-system</t>
  </si>
  <si>
    <t>144" Molding</t>
  </si>
  <si>
    <t>CGAEA7900C</t>
  </si>
  <si>
    <t>CGAEA7812D</t>
  </si>
  <si>
    <t>CGAAL7801WA</t>
  </si>
  <si>
    <t>CGAAL7200WA</t>
  </si>
  <si>
    <t>https://kanopibyarmstrong.com/products/7874?variant=40394262904985&amp;_pos=1&amp;_sid=57c4acd61&amp;_ss=r</t>
  </si>
  <si>
    <t>Shadow Molding</t>
  </si>
  <si>
    <t>CGA7874</t>
  </si>
  <si>
    <t>CGA7873</t>
  </si>
  <si>
    <t>CGA7871</t>
  </si>
  <si>
    <t>https://kanopibyarmstrong.com/products/channel-molding?variant=44088268751001</t>
  </si>
  <si>
    <t>Channel Molding</t>
  </si>
  <si>
    <t>CGA7830</t>
  </si>
  <si>
    <t>https://www.kamcoboston.com/products/Armstrong-Hemmed-Wall-Angle-1x2-10-White-4</t>
  </si>
  <si>
    <t>Hemmed Wall Angle 1"x2" 10' white</t>
  </si>
  <si>
    <t>CGA7807</t>
  </si>
  <si>
    <t>https://kanopibyarmstrong.com/products/suprafine-xl-9-16-exposed-tee-colors?variant=40394153918617</t>
  </si>
  <si>
    <t>Suprafine XL 9/16" Exposed Tee Sys-144" molding</t>
  </si>
  <si>
    <t>CGA7804</t>
  </si>
  <si>
    <t>Prelude XL 15/16" Exposed Tee-Heavy Duty-White Aluminum</t>
  </si>
  <si>
    <t>CGA7800WA</t>
  </si>
  <si>
    <t>Prelude XL 15/16" Exposed Tee-Heavy Duty-Black-144" molding</t>
  </si>
  <si>
    <t>CGA7800BL</t>
  </si>
  <si>
    <t>https://kanopibyarmstrong.com/products/prelude-xl-15-16-exposed-tee-system-heavy-duty?variant=40394266345625</t>
  </si>
  <si>
    <t>Prelude XL 15/16" Exposed Tee-Heavy Duty</t>
  </si>
  <si>
    <t>https://www.lowes.com/pd/Armstrong-Ceilings-Suprafine-Silhouette-30-Pack-12-ft-Black-Metal-Smooth-Wall-Moulding-Ceiling-Grid-Trim/5005388827?idProductFound=false&amp;idExtracted=true</t>
  </si>
  <si>
    <t>Suprafine/Silhouette 144in Galvaganized steel-black</t>
  </si>
  <si>
    <t>cga7804bl</t>
  </si>
  <si>
    <t>https://www.lowes.com/pd/Armstrong-Ceilings-Suprafine-20-Pack-144-in-Galvanized-Steel-Ceiling-Grid-Main-Beam/1000507587</t>
  </si>
  <si>
    <t>Suprafine XL 9/16" Exposed Tee System-black</t>
  </si>
  <si>
    <t>cga7501bl</t>
  </si>
  <si>
    <t>MR87693</t>
  </si>
  <si>
    <t>CGA7612</t>
  </si>
  <si>
    <t>Suprafine XL 9/16" Exposed Tee System</t>
  </si>
  <si>
    <t>https://kanopibyarmstrong.com/collections/15-16/products/7301wa</t>
  </si>
  <si>
    <t>12x15/16 Prelude XL exposed tee HD main beam, white aluminum</t>
  </si>
  <si>
    <t>CGA7301WA</t>
  </si>
  <si>
    <t>https://www.lowes.com/pd/Armstrong-Ceilings-Prelude-HD-Black-20-Pack-144-in-Galvanized-Steel-Ceiling-Grid-Main-Beam/5005388871</t>
  </si>
  <si>
    <t>12' Heavy Duty Main Beam</t>
  </si>
  <si>
    <t>CGA7301BL</t>
  </si>
  <si>
    <t>Main Beam, Ceiling Tile, Steel</t>
  </si>
  <si>
    <t>NOTES/Link</t>
  </si>
  <si>
    <t>Price per Carton</t>
  </si>
  <si>
    <t>Total Cartons</t>
  </si>
  <si>
    <t>Pieces per Carton</t>
  </si>
  <si>
    <t>Total Pallets</t>
  </si>
  <si>
    <t>Sq Ft Pallet</t>
  </si>
  <si>
    <t>carton per pallet</t>
  </si>
  <si>
    <t>Price per Piece</t>
  </si>
  <si>
    <t>Total Pieces</t>
  </si>
  <si>
    <t>Manufacturer</t>
  </si>
  <si>
    <t>Model #</t>
  </si>
  <si>
    <t>Line</t>
  </si>
  <si>
    <t>Page</t>
  </si>
  <si>
    <t>Total Price</t>
  </si>
  <si>
    <t>Style/Design</t>
  </si>
  <si>
    <t>10ft Hemmed Shadow Molding</t>
  </si>
  <si>
    <t>https://kanopibyarmstrong.com/products/7873?variant=42005253030041&amp;_pos=9&amp;_sid=54966c506&amp;_ss=r</t>
  </si>
  <si>
    <t>10ft Shadow Molding for 9/16" grid</t>
  </si>
  <si>
    <t>basing price on 7873 and 7874. https://gtsinteriorsupply.com/product/A7871</t>
  </si>
  <si>
    <t>Ceiling Grid Trim, 120" x 4"</t>
  </si>
  <si>
    <t>https://www.zoro.com/armstrong-ceiling-grid-trim-120l-4h-1-12w-pk4-axtr4str/i/G2860267/</t>
  </si>
  <si>
    <t>Spring Border Clip</t>
  </si>
  <si>
    <t>https://kanopibyarmstrong.com/products/spring-border-clip?variant=41512521990297</t>
  </si>
  <si>
    <t>https://kanopibyarmstrong.com/products/prelude-xl-15-16-exposed-tee</t>
  </si>
  <si>
    <t>https://www.zoro.com/armstrong-suspension-grid-white-2h-1516w-144l-ea7900c/i/G2860687/</t>
  </si>
  <si>
    <t>Suspension Grid, White, 2"H, 15/16"W, 144"L</t>
  </si>
  <si>
    <t>https://kanopibyarmstrong.com/products/15-16-co-extruded-clean-room</t>
  </si>
  <si>
    <t>BDL</t>
  </si>
  <si>
    <t>Hanger Wire-HW12-12</t>
  </si>
  <si>
    <t>Hanger Wire-HW12-20</t>
  </si>
  <si>
    <t>Hanger Wire-HWTW18-28</t>
  </si>
  <si>
    <t>140/bdl</t>
  </si>
  <si>
    <t>https://kanopibyarmstrong.com/products/hanger-wire?variant=37717876179097</t>
  </si>
  <si>
    <t xml:space="preserve">12 gauge 20ft hanger wire </t>
  </si>
  <si>
    <t>12 gauge 12ft  hanger wire</t>
  </si>
  <si>
    <t>9/bdl</t>
  </si>
  <si>
    <t>https://www.whitecap.com/product/20apos-12ga-hanger-wire-203W1220</t>
  </si>
  <si>
    <t>roll</t>
  </si>
  <si>
    <t>1 roll</t>
  </si>
  <si>
    <t>https://litestoreusa.com/electrical/8662-tw25-18-ga-28-ceiling-tile-hanger-wire.html</t>
  </si>
  <si>
    <t>SILHOUETTE ® XL ® 1/4" Reveal - 9/16" Slotted Tee System</t>
  </si>
  <si>
    <t>https://www.armstrongceilings.com/pdbupimages-clg/215220.pdf/download/data-page-silhouette-1-4-reveal.pdf</t>
  </si>
  <si>
    <t>https://kanopibyarmstrong.com/products/al7200wa</t>
  </si>
  <si>
    <t>PRELUDE Plus XL Aluminum 15/16" Exposed Tee 144" Main Beam</t>
  </si>
  <si>
    <t>PRELUDE Plus XL Aluminum 15/16" - Exposed Tee 144" Molding</t>
  </si>
  <si>
    <t>15/16" Co-Extruded CLEAN ROOM 144" Molding</t>
  </si>
  <si>
    <t>PRELUDE Plus XL Aluminum 15/16" - Exposed Tee 24" Cross Tee</t>
  </si>
  <si>
    <t>PRELUDE Plus XL Aluminum 15/16" - Exposed Tee 48" Cross Tee</t>
  </si>
  <si>
    <t>12 ft x 15/16 in x 15/16 in Chicago Metallic Wall Angle &amp; Channel / White - 1420.01</t>
  </si>
  <si>
    <t>Rockfon</t>
  </si>
  <si>
    <t>https://www.rockfon.com/siteassets/rockfon-na/datasheet/grid--suspension-systems/rockfon-chicago-metallic_-200-snap-grid_-15-16-exposed-datasheet.pdf</t>
  </si>
  <si>
    <t>https://gtsinteriorsupply.com/product/CMC1420-01</t>
  </si>
  <si>
    <t>144" x 1-41/64" x 15/16" Main Runner</t>
  </si>
  <si>
    <t>USG</t>
  </si>
  <si>
    <t>Donn® Brand DX®/DXL™ 15/16" Acoustical Suspension System Cross Tee 2'x1"</t>
  </si>
  <si>
    <t>https://www.homedepot.com/p/USG-Donn-Brand-15-16-in-x-2-ft-Ceiling-Grid-Firecode-Cross-Tee-Case-of-60-SDX-SDXL216/100583901</t>
  </si>
  <si>
    <t>7/8 in. x 12 ft. Ceiling Grid Wall Molding Main Tee</t>
  </si>
  <si>
    <t>https://www.homedepot.com/p/USG-Donn-Brand-7-8-in-x-12-ft-Ceiling-Grid-Wall-Molding-case-of-40-SM7/100347397</t>
  </si>
  <si>
    <t>https://www.homedepot.com/p/USG-Donn-Brand-15-16-in-x-4-ft-Ceiling-Grid-Firecode-Cross-Tee-Case-of-60-SDX-SDXL424/100650172</t>
  </si>
  <si>
    <t>15/16 in. x 4 ft. Ceiling Grid Firecode Cross Tee, Case of 60</t>
  </si>
  <si>
    <t>Shadow Reveal Transition Molding - 120"</t>
  </si>
  <si>
    <t>https://kanopibyarmstrong.com/products/7901?variant=42520147820697&amp;_pos=1&amp;_sid=ca9d5d4ff&amp;_ss=r</t>
  </si>
  <si>
    <t xml:space="preserve">Axiom Transitions-Perimeter Trim Ceiling Grid Trim, 120"L, 6"H, 1-1/2"W, PK4 </t>
  </si>
  <si>
    <t>https://www.zoro.com/armstrong-ceiling-grid-trim-120l-6h-1-12w-pk4-axtr6str/i/G2860273/</t>
  </si>
  <si>
    <t>Armstrong Optima Border Clip</t>
  </si>
  <si>
    <t>TW/25 18 GA 28" Ceiling Tile Hanger Wire</t>
  </si>
  <si>
    <t>https://kanopibyarmstrong.com/products/border-clip-for-vector-panels?variant=41793970241689</t>
  </si>
  <si>
    <t>data-page-accessories-moldings.pdf (armstrongceilings.com)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</si>
</sst>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44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top"/>
    </xf>
    <xf numFmtId="0" fontId="7" fillId="0" borderId="0" xfId="2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/>
    </xf>
    <xf numFmtId="0" fontId="2" fillId="0" borderId="0" xfId="2"/>
    <xf numFmtId="0" fontId="5" fillId="0" borderId="0" xfId="0" applyFont="1" applyAlignment="1">
      <alignment horizontal="right"/>
    </xf>
    <xf numFmtId="8" fontId="5" fillId="0" borderId="0" xfId="1" applyNumberFormat="1" applyFont="1" applyAlignment="1">
      <alignment horizontal="center"/>
    </xf>
    <xf numFmtId="0" fontId="2" fillId="0" borderId="0" xfId="2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anopibyarmstrong.com/products/suprafine-xl-9-16-exposed-tee-colors?variant=40394153918617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kanopibyarmstrong.com/products/prelude-xl-15-16-exposed-tee-system-heavy-duty?variant=40394266345625" TargetMode="External"/><Relationship Id="rId1" Type="http://schemas.openxmlformats.org/officeDocument/2006/relationships/hyperlink" Target="https://kanopibyarmstrong.com/products/suprafine-xl-9-16-exposed-tee-system" TargetMode="External"/><Relationship Id="rId6" Type="http://schemas.openxmlformats.org/officeDocument/2006/relationships/hyperlink" Target="https://www.armstrongceilings.com/pdbupimages-clg/214066.pdf/download/data-page-accessories-moldings.pdf" TargetMode="External"/><Relationship Id="rId5" Type="http://schemas.openxmlformats.org/officeDocument/2006/relationships/hyperlink" Target="https://litestoreusa.com/electrical/8662-tw25-18-ga-28-ceiling-tile-hanger-wire.html" TargetMode="External"/><Relationship Id="rId4" Type="http://schemas.openxmlformats.org/officeDocument/2006/relationships/hyperlink" Target="https://kanopibyarmstrong.com/products/al7200w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3E322-98F1-4B9C-BA29-FBB52BFEAAD1}">
  <dimension ref="A1:O59"/>
  <sheetViews>
    <sheetView tabSelected="1" workbookViewId="0">
      <pane ySplit="1" topLeftCell="A20" activePane="bottomLeft" state="frozen"/>
      <selection pane="bottomLeft" activeCell="N57" sqref="N57"/>
    </sheetView>
  </sheetViews>
  <sheetFormatPr defaultColWidth="9.140625" defaultRowHeight="15" x14ac:dyDescent="0.25"/>
  <cols>
    <col min="1" max="1" width="7" style="10" customWidth="1"/>
    <col min="2" max="2" width="5.7109375" style="10" bestFit="1" customWidth="1"/>
    <col min="3" max="3" width="24.7109375" style="10" bestFit="1" customWidth="1"/>
    <col min="4" max="4" width="14.140625" style="8" bestFit="1" customWidth="1"/>
    <col min="5" max="5" width="70.28515625" style="8" bestFit="1" customWidth="1"/>
    <col min="6" max="6" width="7.7109375" style="10" customWidth="1"/>
    <col min="7" max="7" width="15" style="10" hidden="1" customWidth="1"/>
    <col min="8" max="8" width="14.140625" style="8" hidden="1" customWidth="1"/>
    <col min="9" max="9" width="9.7109375" style="8" hidden="1" customWidth="1"/>
    <col min="10" max="10" width="10.7109375" style="8" hidden="1" customWidth="1"/>
    <col min="11" max="12" width="9.28515625" style="10" customWidth="1"/>
    <col min="13" max="13" width="11.140625" style="15" customWidth="1"/>
    <col min="14" max="14" width="13.28515625" style="15" customWidth="1"/>
    <col min="15" max="15" width="28.7109375" style="8" customWidth="1"/>
    <col min="16" max="16384" width="9.140625" style="8"/>
  </cols>
  <sheetData>
    <row r="1" spans="1:15" s="6" customFormat="1" ht="41.45" x14ac:dyDescent="0.3">
      <c r="A1" s="1" t="s">
        <v>99</v>
      </c>
      <c r="B1" s="1" t="s">
        <v>98</v>
      </c>
      <c r="C1" s="1" t="s">
        <v>97</v>
      </c>
      <c r="D1" s="1" t="s">
        <v>96</v>
      </c>
      <c r="E1" s="1" t="s">
        <v>101</v>
      </c>
      <c r="F1" s="2" t="s">
        <v>95</v>
      </c>
      <c r="G1" s="1" t="s">
        <v>94</v>
      </c>
      <c r="H1" s="1" t="s">
        <v>93</v>
      </c>
      <c r="I1" s="1" t="s">
        <v>92</v>
      </c>
      <c r="J1" s="1" t="s">
        <v>91</v>
      </c>
      <c r="K1" s="3" t="s">
        <v>90</v>
      </c>
      <c r="L1" s="3" t="s">
        <v>89</v>
      </c>
      <c r="M1" s="4" t="s">
        <v>88</v>
      </c>
      <c r="N1" s="5" t="s">
        <v>100</v>
      </c>
      <c r="O1" s="1" t="s">
        <v>87</v>
      </c>
    </row>
    <row r="2" spans="1:15" ht="13.9" x14ac:dyDescent="0.25">
      <c r="A2" s="9">
        <v>32</v>
      </c>
      <c r="B2" s="9">
        <v>44</v>
      </c>
      <c r="C2" s="10">
        <v>7300</v>
      </c>
      <c r="D2" s="8" t="s">
        <v>3</v>
      </c>
      <c r="E2" s="7" t="s">
        <v>86</v>
      </c>
      <c r="F2" s="9">
        <v>2700</v>
      </c>
      <c r="K2" s="10">
        <v>20</v>
      </c>
      <c r="L2" s="10">
        <v>135</v>
      </c>
      <c r="M2" s="15">
        <v>298.02999999999997</v>
      </c>
      <c r="N2" s="15">
        <f>M2*L2</f>
        <v>40234.049999999996</v>
      </c>
      <c r="O2" s="8" t="s">
        <v>110</v>
      </c>
    </row>
    <row r="3" spans="1:15" ht="13.9" x14ac:dyDescent="0.25">
      <c r="A3" s="9">
        <v>32</v>
      </c>
      <c r="B3" s="9">
        <v>45</v>
      </c>
      <c r="C3" s="10" t="s">
        <v>85</v>
      </c>
      <c r="D3" s="8" t="s">
        <v>3</v>
      </c>
      <c r="E3" s="8" t="s">
        <v>84</v>
      </c>
      <c r="F3" s="9">
        <v>119</v>
      </c>
      <c r="K3" s="10">
        <v>20</v>
      </c>
      <c r="L3" s="10">
        <v>6</v>
      </c>
      <c r="M3" s="15">
        <v>483.26</v>
      </c>
      <c r="N3" s="15">
        <f>M3*L3</f>
        <v>2899.56</v>
      </c>
      <c r="O3" s="8" t="s">
        <v>83</v>
      </c>
    </row>
    <row r="4" spans="1:15" ht="13.9" x14ac:dyDescent="0.25">
      <c r="A4" s="9">
        <v>32</v>
      </c>
      <c r="B4" s="9">
        <v>46</v>
      </c>
      <c r="C4" s="10" t="s">
        <v>82</v>
      </c>
      <c r="D4" s="8" t="s">
        <v>3</v>
      </c>
      <c r="E4" s="8" t="s">
        <v>81</v>
      </c>
      <c r="F4" s="9">
        <v>40</v>
      </c>
      <c r="K4" s="10">
        <v>20</v>
      </c>
      <c r="L4" s="10">
        <v>2</v>
      </c>
      <c r="M4" s="15">
        <v>355.54</v>
      </c>
      <c r="N4" s="15">
        <f>M4*L4</f>
        <v>711.08</v>
      </c>
      <c r="O4" s="8" t="s">
        <v>80</v>
      </c>
    </row>
    <row r="5" spans="1:15" ht="13.9" x14ac:dyDescent="0.25">
      <c r="A5" s="9">
        <v>32</v>
      </c>
      <c r="B5" s="9">
        <v>47</v>
      </c>
      <c r="C5" s="10">
        <v>7500</v>
      </c>
      <c r="D5" s="8" t="s">
        <v>3</v>
      </c>
      <c r="E5" s="7" t="s">
        <v>79</v>
      </c>
      <c r="F5" s="9">
        <v>1360</v>
      </c>
      <c r="K5" s="10">
        <v>20</v>
      </c>
      <c r="L5" s="10">
        <v>68</v>
      </c>
      <c r="M5" s="15">
        <v>350.05</v>
      </c>
      <c r="N5" s="15">
        <f>M5*L5</f>
        <v>23803.4</v>
      </c>
      <c r="O5" s="12" t="s">
        <v>45</v>
      </c>
    </row>
    <row r="6" spans="1:15" x14ac:dyDescent="0.25">
      <c r="A6" s="9">
        <v>32</v>
      </c>
      <c r="B6" s="9">
        <v>48</v>
      </c>
      <c r="C6" s="10" t="s">
        <v>78</v>
      </c>
      <c r="E6" s="8" t="s">
        <v>127</v>
      </c>
      <c r="F6" s="9">
        <v>20</v>
      </c>
      <c r="K6" s="10">
        <v>20</v>
      </c>
      <c r="L6" s="10">
        <v>1</v>
      </c>
      <c r="M6" s="18">
        <v>298.02999999999997</v>
      </c>
      <c r="N6" s="15">
        <f>M6*L6</f>
        <v>298.02999999999997</v>
      </c>
      <c r="O6" s="8" t="s">
        <v>128</v>
      </c>
    </row>
    <row r="7" spans="1:15" ht="13.9" hidden="1" x14ac:dyDescent="0.25">
      <c r="A7" s="9">
        <v>32</v>
      </c>
      <c r="B7" s="9">
        <v>50</v>
      </c>
      <c r="C7" s="10" t="s">
        <v>77</v>
      </c>
      <c r="F7" s="9">
        <v>1</v>
      </c>
    </row>
    <row r="8" spans="1:15" ht="13.9" x14ac:dyDescent="0.25">
      <c r="A8" s="9">
        <v>32</v>
      </c>
      <c r="B8" s="9">
        <v>51</v>
      </c>
      <c r="C8" s="10" t="s">
        <v>76</v>
      </c>
      <c r="D8" s="8" t="s">
        <v>3</v>
      </c>
      <c r="E8" s="8" t="s">
        <v>75</v>
      </c>
      <c r="F8" s="9">
        <v>90</v>
      </c>
      <c r="K8" s="10">
        <v>20</v>
      </c>
      <c r="L8" s="10">
        <v>4.5</v>
      </c>
      <c r="M8" s="15">
        <v>521.89</v>
      </c>
      <c r="N8" s="15">
        <f t="shared" ref="N8:N15" si="0">M8*L8</f>
        <v>2348.5050000000001</v>
      </c>
      <c r="O8" s="8" t="s">
        <v>74</v>
      </c>
    </row>
    <row r="9" spans="1:15" ht="13.9" x14ac:dyDescent="0.25">
      <c r="A9" s="9">
        <v>32</v>
      </c>
      <c r="B9" s="9">
        <v>52</v>
      </c>
      <c r="C9" s="10" t="s">
        <v>73</v>
      </c>
      <c r="D9" s="8" t="s">
        <v>3</v>
      </c>
      <c r="E9" s="8" t="s">
        <v>72</v>
      </c>
      <c r="F9" s="9">
        <v>90</v>
      </c>
      <c r="K9" s="10">
        <v>30</v>
      </c>
      <c r="L9" s="10">
        <v>3</v>
      </c>
      <c r="M9" s="15">
        <v>447.42</v>
      </c>
      <c r="N9" s="15">
        <f t="shared" si="0"/>
        <v>1342.26</v>
      </c>
      <c r="O9" s="8" t="s">
        <v>71</v>
      </c>
    </row>
    <row r="10" spans="1:15" ht="13.9" x14ac:dyDescent="0.25">
      <c r="A10" s="10">
        <v>33</v>
      </c>
      <c r="B10" s="10">
        <v>1</v>
      </c>
      <c r="C10" s="10">
        <v>7800</v>
      </c>
      <c r="D10" s="8" t="s">
        <v>3</v>
      </c>
      <c r="E10" s="7" t="s">
        <v>70</v>
      </c>
      <c r="F10" s="10">
        <v>4380</v>
      </c>
      <c r="K10" s="10">
        <v>30</v>
      </c>
      <c r="L10" s="10">
        <v>146</v>
      </c>
      <c r="M10" s="15">
        <v>303.49</v>
      </c>
      <c r="N10" s="15">
        <f t="shared" si="0"/>
        <v>44309.54</v>
      </c>
      <c r="O10" s="13" t="s">
        <v>69</v>
      </c>
    </row>
    <row r="11" spans="1:15" ht="13.9" x14ac:dyDescent="0.25">
      <c r="A11" s="9">
        <v>33</v>
      </c>
      <c r="B11" s="9">
        <f t="shared" ref="B11:B22" si="1">B10+1</f>
        <v>2</v>
      </c>
      <c r="C11" s="10" t="s">
        <v>68</v>
      </c>
      <c r="D11" s="8" t="s">
        <v>3</v>
      </c>
      <c r="E11" s="7" t="s">
        <v>67</v>
      </c>
      <c r="F11" s="10">
        <v>170</v>
      </c>
      <c r="K11" s="10">
        <v>30</v>
      </c>
      <c r="L11" s="10">
        <v>5.7</v>
      </c>
      <c r="M11" s="15">
        <v>303.49</v>
      </c>
      <c r="N11" s="15">
        <f t="shared" si="0"/>
        <v>1729.893</v>
      </c>
      <c r="O11" s="8" t="s">
        <v>29</v>
      </c>
    </row>
    <row r="12" spans="1:15" ht="13.9" x14ac:dyDescent="0.25">
      <c r="A12" s="9">
        <v>33</v>
      </c>
      <c r="B12" s="9">
        <f t="shared" si="1"/>
        <v>3</v>
      </c>
      <c r="C12" s="10" t="s">
        <v>66</v>
      </c>
      <c r="D12" s="8" t="s">
        <v>3</v>
      </c>
      <c r="E12" s="7" t="s">
        <v>65</v>
      </c>
      <c r="F12" s="10">
        <v>30</v>
      </c>
      <c r="K12" s="10">
        <v>30</v>
      </c>
      <c r="L12" s="10">
        <v>1</v>
      </c>
      <c r="M12" s="15">
        <v>303.49</v>
      </c>
      <c r="N12" s="15">
        <f t="shared" si="0"/>
        <v>303.49</v>
      </c>
    </row>
    <row r="13" spans="1:15" ht="14.45" x14ac:dyDescent="0.3">
      <c r="A13" s="9">
        <v>33</v>
      </c>
      <c r="B13" s="9">
        <f t="shared" si="1"/>
        <v>4</v>
      </c>
      <c r="C13" s="10" t="s">
        <v>64</v>
      </c>
      <c r="D13" s="8" t="s">
        <v>3</v>
      </c>
      <c r="E13" s="7" t="s">
        <v>63</v>
      </c>
      <c r="F13" s="10">
        <v>1350</v>
      </c>
      <c r="K13" s="10">
        <v>30</v>
      </c>
      <c r="L13" s="10">
        <v>45</v>
      </c>
      <c r="M13" s="15">
        <v>303.49</v>
      </c>
      <c r="N13" s="15">
        <f t="shared" si="0"/>
        <v>13657.050000000001</v>
      </c>
      <c r="O13" s="16" t="s">
        <v>62</v>
      </c>
    </row>
    <row r="14" spans="1:15" ht="13.9" x14ac:dyDescent="0.25">
      <c r="A14" s="9">
        <v>33</v>
      </c>
      <c r="B14" s="9">
        <f t="shared" si="1"/>
        <v>5</v>
      </c>
      <c r="C14" s="10" t="s">
        <v>61</v>
      </c>
      <c r="D14" s="8" t="s">
        <v>3</v>
      </c>
      <c r="E14" s="7" t="s">
        <v>60</v>
      </c>
      <c r="F14" s="10">
        <v>11</v>
      </c>
      <c r="K14" s="10">
        <v>10</v>
      </c>
      <c r="L14" s="10">
        <v>1.1000000000000001</v>
      </c>
      <c r="M14" s="15">
        <v>205.41</v>
      </c>
      <c r="N14" s="15">
        <f t="shared" si="0"/>
        <v>225.95100000000002</v>
      </c>
      <c r="O14" s="8" t="s">
        <v>59</v>
      </c>
    </row>
    <row r="15" spans="1:15" ht="13.9" x14ac:dyDescent="0.25">
      <c r="A15" s="9">
        <v>33</v>
      </c>
      <c r="B15" s="9">
        <f t="shared" si="1"/>
        <v>6</v>
      </c>
      <c r="C15" s="10" t="s">
        <v>58</v>
      </c>
      <c r="D15" s="8" t="s">
        <v>3</v>
      </c>
      <c r="E15" s="7" t="s">
        <v>57</v>
      </c>
      <c r="F15" s="10">
        <v>60</v>
      </c>
      <c r="K15" s="10">
        <v>160</v>
      </c>
      <c r="L15" s="11">
        <v>0.375</v>
      </c>
      <c r="M15" s="15">
        <v>200.37</v>
      </c>
      <c r="N15" s="15">
        <f t="shared" si="0"/>
        <v>75.138750000000002</v>
      </c>
      <c r="O15" s="8" t="s">
        <v>56</v>
      </c>
    </row>
    <row r="16" spans="1:15" ht="13.9" x14ac:dyDescent="0.25">
      <c r="A16" s="9">
        <v>33</v>
      </c>
      <c r="B16" s="9">
        <f t="shared" si="1"/>
        <v>7</v>
      </c>
      <c r="C16" s="10" t="s">
        <v>55</v>
      </c>
      <c r="D16" s="8" t="s">
        <v>3</v>
      </c>
      <c r="E16" s="7" t="s">
        <v>102</v>
      </c>
      <c r="F16" s="10">
        <v>130</v>
      </c>
      <c r="K16" s="10">
        <v>30</v>
      </c>
      <c r="L16" s="11">
        <f>F16/K16</f>
        <v>4.333333333333333</v>
      </c>
      <c r="M16" s="15">
        <v>338.96</v>
      </c>
      <c r="N16" s="15">
        <f t="shared" ref="N16:N21" si="2">M16*L16</f>
        <v>1468.8266666666664</v>
      </c>
      <c r="O16" s="8" t="s">
        <v>105</v>
      </c>
    </row>
    <row r="17" spans="1:15" ht="13.9" x14ac:dyDescent="0.25">
      <c r="A17" s="9">
        <v>33</v>
      </c>
      <c r="B17" s="9">
        <f t="shared" si="1"/>
        <v>8</v>
      </c>
      <c r="C17" s="10" t="s">
        <v>54</v>
      </c>
      <c r="D17" s="8" t="s">
        <v>3</v>
      </c>
      <c r="E17" s="8" t="s">
        <v>104</v>
      </c>
      <c r="F17" s="10">
        <v>20</v>
      </c>
      <c r="K17" s="10">
        <v>30</v>
      </c>
      <c r="L17" s="11">
        <f>F17/K17</f>
        <v>0.66666666666666663</v>
      </c>
      <c r="M17" s="15">
        <v>338.96</v>
      </c>
      <c r="N17" s="15">
        <f t="shared" si="2"/>
        <v>225.9733333333333</v>
      </c>
      <c r="O17" s="8" t="s">
        <v>103</v>
      </c>
    </row>
    <row r="18" spans="1:15" ht="13.9" x14ac:dyDescent="0.25">
      <c r="A18" s="9">
        <v>33</v>
      </c>
      <c r="B18" s="9">
        <f t="shared" si="1"/>
        <v>9</v>
      </c>
      <c r="C18" s="10" t="s">
        <v>53</v>
      </c>
      <c r="D18" s="8" t="s">
        <v>3</v>
      </c>
      <c r="E18" s="8" t="s">
        <v>52</v>
      </c>
      <c r="F18" s="10">
        <v>30</v>
      </c>
      <c r="K18" s="10">
        <v>30</v>
      </c>
      <c r="L18" s="10">
        <v>1</v>
      </c>
      <c r="M18" s="15">
        <v>338.96</v>
      </c>
      <c r="N18" s="15">
        <f t="shared" si="2"/>
        <v>338.96</v>
      </c>
      <c r="O18" s="8" t="s">
        <v>51</v>
      </c>
    </row>
    <row r="19" spans="1:15" ht="13.9" x14ac:dyDescent="0.25">
      <c r="A19" s="9">
        <v>33</v>
      </c>
      <c r="B19" s="9">
        <f t="shared" si="1"/>
        <v>10</v>
      </c>
      <c r="C19" s="10" t="s">
        <v>50</v>
      </c>
      <c r="D19" s="8" t="s">
        <v>3</v>
      </c>
      <c r="E19" s="8" t="s">
        <v>130</v>
      </c>
      <c r="F19" s="10">
        <v>10</v>
      </c>
      <c r="K19" s="10">
        <v>20</v>
      </c>
      <c r="L19" s="10">
        <v>0.5</v>
      </c>
      <c r="M19" s="18">
        <v>818.11</v>
      </c>
      <c r="N19" s="15">
        <f t="shared" si="2"/>
        <v>409.05500000000001</v>
      </c>
      <c r="O19" s="8" t="s">
        <v>129</v>
      </c>
    </row>
    <row r="20" spans="1:15" ht="14.45" x14ac:dyDescent="0.3">
      <c r="A20" s="9">
        <v>33</v>
      </c>
      <c r="B20" s="9">
        <f t="shared" si="1"/>
        <v>11</v>
      </c>
      <c r="C20" s="10" t="s">
        <v>49</v>
      </c>
      <c r="D20" s="8" t="s">
        <v>3</v>
      </c>
      <c r="E20" s="8" t="s">
        <v>131</v>
      </c>
      <c r="F20" s="10">
        <v>18</v>
      </c>
      <c r="K20" s="10">
        <v>30</v>
      </c>
      <c r="L20" s="10">
        <v>0.5</v>
      </c>
      <c r="M20" s="15">
        <v>784.95</v>
      </c>
      <c r="N20" s="15">
        <f t="shared" si="2"/>
        <v>392.47500000000002</v>
      </c>
      <c r="O20" s="16" t="s">
        <v>129</v>
      </c>
    </row>
    <row r="21" spans="1:15" ht="13.9" x14ac:dyDescent="0.25">
      <c r="A21" s="9">
        <v>33</v>
      </c>
      <c r="B21" s="9">
        <f t="shared" si="1"/>
        <v>12</v>
      </c>
      <c r="C21" s="10" t="s">
        <v>48</v>
      </c>
      <c r="D21" s="8" t="s">
        <v>3</v>
      </c>
      <c r="E21" s="8" t="s">
        <v>132</v>
      </c>
      <c r="F21" s="10">
        <v>30</v>
      </c>
      <c r="K21" s="10">
        <v>30</v>
      </c>
      <c r="L21" s="10">
        <v>1</v>
      </c>
      <c r="M21" s="15">
        <v>1880.73</v>
      </c>
      <c r="N21" s="15">
        <f t="shared" si="2"/>
        <v>1880.73</v>
      </c>
      <c r="O21" s="8" t="s">
        <v>113</v>
      </c>
    </row>
    <row r="22" spans="1:15" ht="13.9" x14ac:dyDescent="0.25">
      <c r="A22" s="9">
        <v>33</v>
      </c>
      <c r="B22" s="9">
        <f t="shared" si="1"/>
        <v>13</v>
      </c>
      <c r="C22" s="10" t="s">
        <v>47</v>
      </c>
      <c r="D22" s="8" t="s">
        <v>3</v>
      </c>
      <c r="E22" s="8" t="s">
        <v>112</v>
      </c>
      <c r="F22" s="10">
        <v>20</v>
      </c>
      <c r="K22" s="10">
        <v>1</v>
      </c>
      <c r="L22" s="10">
        <v>20</v>
      </c>
      <c r="M22" s="15">
        <v>160.19999999999999</v>
      </c>
      <c r="N22" s="15">
        <f>L22*M22</f>
        <v>3204</v>
      </c>
      <c r="O22" s="8" t="s">
        <v>111</v>
      </c>
    </row>
    <row r="23" spans="1:15" ht="13.9" x14ac:dyDescent="0.25">
      <c r="A23" s="10">
        <v>33</v>
      </c>
      <c r="B23" s="10">
        <v>14</v>
      </c>
      <c r="C23" s="10">
        <v>7804</v>
      </c>
      <c r="D23" s="8" t="s">
        <v>3</v>
      </c>
      <c r="E23" s="7" t="s">
        <v>46</v>
      </c>
      <c r="F23" s="10">
        <v>60</v>
      </c>
      <c r="K23" s="10">
        <v>30</v>
      </c>
      <c r="L23" s="10">
        <v>2</v>
      </c>
      <c r="M23" s="15">
        <v>303.49</v>
      </c>
      <c r="N23" s="15">
        <f>M23*L23</f>
        <v>606.98</v>
      </c>
      <c r="O23" s="13" t="s">
        <v>45</v>
      </c>
    </row>
    <row r="24" spans="1:15" ht="13.9" x14ac:dyDescent="0.25">
      <c r="A24" s="9">
        <v>33</v>
      </c>
      <c r="B24" s="9">
        <f>B23+1</f>
        <v>15</v>
      </c>
      <c r="C24" s="10" t="s">
        <v>44</v>
      </c>
      <c r="D24" s="8" t="s">
        <v>3</v>
      </c>
      <c r="E24" s="8" t="s">
        <v>43</v>
      </c>
      <c r="F24" s="10">
        <v>60</v>
      </c>
      <c r="K24" s="10">
        <v>60</v>
      </c>
      <c r="L24" s="10">
        <v>1</v>
      </c>
      <c r="M24" s="15">
        <v>1524.57</v>
      </c>
      <c r="N24" s="15">
        <v>1524.57</v>
      </c>
      <c r="O24" s="8" t="s">
        <v>113</v>
      </c>
    </row>
    <row r="25" spans="1:15" ht="13.9" x14ac:dyDescent="0.25">
      <c r="A25" s="9">
        <v>33</v>
      </c>
      <c r="B25" s="14">
        <v>19</v>
      </c>
      <c r="C25" s="10" t="s">
        <v>42</v>
      </c>
      <c r="D25" s="8" t="s">
        <v>3</v>
      </c>
      <c r="E25" s="8" t="s">
        <v>41</v>
      </c>
      <c r="F25" s="10">
        <v>11280</v>
      </c>
      <c r="K25" s="10">
        <v>60</v>
      </c>
      <c r="L25" s="10">
        <v>188</v>
      </c>
      <c r="M25" s="15">
        <v>136.63</v>
      </c>
      <c r="N25" s="15">
        <f t="shared" ref="N25:N39" si="3">M25*L25</f>
        <v>25686.44</v>
      </c>
      <c r="O25" s="8" t="s">
        <v>29</v>
      </c>
    </row>
    <row r="26" spans="1:15" ht="13.9" x14ac:dyDescent="0.25">
      <c r="A26" s="9">
        <v>33</v>
      </c>
      <c r="B26" s="14">
        <v>20</v>
      </c>
      <c r="C26" s="10" t="s">
        <v>40</v>
      </c>
      <c r="D26" s="8" t="s">
        <v>3</v>
      </c>
      <c r="E26" s="8" t="s">
        <v>39</v>
      </c>
      <c r="F26" s="10">
        <v>750</v>
      </c>
      <c r="K26" s="10">
        <v>60</v>
      </c>
      <c r="L26" s="10">
        <v>12.5</v>
      </c>
      <c r="M26" s="15">
        <v>136.63</v>
      </c>
      <c r="N26" s="15">
        <f t="shared" si="3"/>
        <v>1707.875</v>
      </c>
      <c r="O26" s="8" t="s">
        <v>36</v>
      </c>
    </row>
    <row r="27" spans="1:15" ht="13.9" x14ac:dyDescent="0.25">
      <c r="A27" s="9">
        <v>33</v>
      </c>
      <c r="B27" s="14">
        <v>21</v>
      </c>
      <c r="C27" s="10" t="s">
        <v>38</v>
      </c>
      <c r="D27" s="8" t="s">
        <v>3</v>
      </c>
      <c r="E27" s="8" t="s">
        <v>37</v>
      </c>
      <c r="F27" s="10">
        <v>240</v>
      </c>
      <c r="K27" s="10">
        <v>60</v>
      </c>
      <c r="L27" s="10">
        <v>4</v>
      </c>
      <c r="M27" s="15">
        <v>136.63</v>
      </c>
      <c r="N27" s="15">
        <f t="shared" si="3"/>
        <v>546.52</v>
      </c>
      <c r="O27" s="8" t="s">
        <v>36</v>
      </c>
    </row>
    <row r="28" spans="1:15" ht="13.9" x14ac:dyDescent="0.25">
      <c r="A28" s="9">
        <v>33</v>
      </c>
      <c r="B28" s="14">
        <v>22</v>
      </c>
      <c r="C28" s="10" t="s">
        <v>35</v>
      </c>
      <c r="D28" s="8" t="s">
        <v>3</v>
      </c>
      <c r="E28" s="8" t="s">
        <v>34</v>
      </c>
      <c r="F28" s="10">
        <v>670</v>
      </c>
      <c r="K28" s="10">
        <v>60</v>
      </c>
      <c r="L28" s="10">
        <v>11.17</v>
      </c>
      <c r="M28" s="15">
        <v>280.82</v>
      </c>
      <c r="N28" s="15">
        <f t="shared" si="3"/>
        <v>3136.7593999999999</v>
      </c>
    </row>
    <row r="29" spans="1:15" ht="13.9" x14ac:dyDescent="0.25">
      <c r="A29" s="9">
        <v>33</v>
      </c>
      <c r="B29" s="14">
        <v>23</v>
      </c>
      <c r="C29" s="10" t="s">
        <v>33</v>
      </c>
      <c r="D29" s="8" t="s">
        <v>3</v>
      </c>
      <c r="E29" s="8" t="s">
        <v>32</v>
      </c>
      <c r="F29" s="10">
        <v>400</v>
      </c>
      <c r="K29" s="10">
        <v>60</v>
      </c>
      <c r="L29" s="10">
        <v>6.67</v>
      </c>
      <c r="M29" s="15">
        <v>280.82</v>
      </c>
      <c r="N29" s="15">
        <f t="shared" si="3"/>
        <v>1873.0693999999999</v>
      </c>
    </row>
    <row r="30" spans="1:15" ht="13.9" x14ac:dyDescent="0.25">
      <c r="A30" s="9">
        <v>33</v>
      </c>
      <c r="B30" s="14">
        <v>24</v>
      </c>
      <c r="C30" s="10" t="s">
        <v>31</v>
      </c>
      <c r="D30" s="8" t="s">
        <v>3</v>
      </c>
      <c r="E30" s="8" t="s">
        <v>30</v>
      </c>
      <c r="F30" s="10">
        <v>13440</v>
      </c>
      <c r="K30" s="10">
        <v>60</v>
      </c>
      <c r="L30" s="10">
        <v>224</v>
      </c>
      <c r="M30" s="15">
        <v>274.94</v>
      </c>
      <c r="N30" s="15">
        <f t="shared" si="3"/>
        <v>61586.559999999998</v>
      </c>
      <c r="O30" s="8" t="s">
        <v>29</v>
      </c>
    </row>
    <row r="31" spans="1:15" ht="13.9" x14ac:dyDescent="0.25">
      <c r="A31" s="9">
        <v>33</v>
      </c>
      <c r="B31" s="14">
        <v>25</v>
      </c>
      <c r="C31" s="10" t="s">
        <v>28</v>
      </c>
      <c r="D31" s="8" t="s">
        <v>3</v>
      </c>
      <c r="E31" s="8" t="s">
        <v>11</v>
      </c>
      <c r="F31" s="10">
        <v>4620</v>
      </c>
      <c r="K31" s="10">
        <v>60</v>
      </c>
      <c r="L31" s="10">
        <v>77</v>
      </c>
      <c r="M31" s="15">
        <v>175.25</v>
      </c>
      <c r="N31" s="15">
        <f t="shared" si="3"/>
        <v>13494.25</v>
      </c>
      <c r="O31" s="8" t="s">
        <v>26</v>
      </c>
    </row>
    <row r="32" spans="1:15" ht="13.9" x14ac:dyDescent="0.25">
      <c r="A32" s="9">
        <v>33</v>
      </c>
      <c r="B32" s="14">
        <v>26</v>
      </c>
      <c r="C32" s="10" t="s">
        <v>27</v>
      </c>
      <c r="D32" s="8" t="s">
        <v>3</v>
      </c>
      <c r="E32" s="8" t="s">
        <v>8</v>
      </c>
      <c r="F32" s="10">
        <v>3780</v>
      </c>
      <c r="K32" s="10">
        <v>60</v>
      </c>
      <c r="L32" s="10">
        <v>63</v>
      </c>
      <c r="M32" s="15">
        <v>350.5</v>
      </c>
      <c r="N32" s="15">
        <f t="shared" si="3"/>
        <v>22081.5</v>
      </c>
      <c r="O32" s="8" t="s">
        <v>26</v>
      </c>
    </row>
    <row r="33" spans="1:15" ht="13.9" x14ac:dyDescent="0.25">
      <c r="A33" s="9">
        <v>33</v>
      </c>
      <c r="B33" s="14">
        <v>27</v>
      </c>
      <c r="C33" s="10" t="s">
        <v>25</v>
      </c>
      <c r="D33" s="8" t="s">
        <v>3</v>
      </c>
      <c r="E33" s="8" t="s">
        <v>133</v>
      </c>
      <c r="F33" s="10">
        <v>120</v>
      </c>
      <c r="K33" s="10">
        <v>60</v>
      </c>
      <c r="L33" s="10">
        <v>2</v>
      </c>
      <c r="M33" s="15">
        <v>409.6</v>
      </c>
      <c r="N33" s="15">
        <f t="shared" si="3"/>
        <v>819.2</v>
      </c>
      <c r="O33" s="8" t="s">
        <v>129</v>
      </c>
    </row>
    <row r="34" spans="1:15" ht="13.9" x14ac:dyDescent="0.25">
      <c r="A34" s="9">
        <v>33</v>
      </c>
      <c r="B34" s="14">
        <v>28</v>
      </c>
      <c r="C34" s="10" t="s">
        <v>24</v>
      </c>
      <c r="D34" s="8" t="s">
        <v>3</v>
      </c>
      <c r="E34" s="8" t="s">
        <v>134</v>
      </c>
      <c r="F34" s="10">
        <v>49</v>
      </c>
      <c r="K34" s="10">
        <v>60</v>
      </c>
      <c r="L34" s="10">
        <v>0.5</v>
      </c>
      <c r="M34" s="15">
        <v>818.11</v>
      </c>
      <c r="N34" s="15">
        <f t="shared" si="3"/>
        <v>409.05500000000001</v>
      </c>
      <c r="O34" s="8" t="s">
        <v>129</v>
      </c>
    </row>
    <row r="35" spans="1:15" ht="13.9" x14ac:dyDescent="0.25">
      <c r="A35" s="9">
        <v>33</v>
      </c>
      <c r="B35" s="9">
        <v>30</v>
      </c>
      <c r="C35" s="10" t="s">
        <v>23</v>
      </c>
      <c r="D35" s="8" t="s">
        <v>136</v>
      </c>
      <c r="E35" s="8" t="s">
        <v>135</v>
      </c>
      <c r="F35" s="10">
        <v>29</v>
      </c>
      <c r="K35" s="10">
        <v>42</v>
      </c>
      <c r="L35" s="10">
        <v>0.5</v>
      </c>
      <c r="M35" s="15">
        <v>180</v>
      </c>
      <c r="N35" s="15">
        <f t="shared" si="3"/>
        <v>90</v>
      </c>
      <c r="O35" s="7" t="s">
        <v>138</v>
      </c>
    </row>
    <row r="36" spans="1:15" ht="13.9" x14ac:dyDescent="0.25">
      <c r="A36" s="9">
        <v>33</v>
      </c>
      <c r="B36" s="9">
        <v>31</v>
      </c>
      <c r="C36" s="10" t="s">
        <v>22</v>
      </c>
      <c r="D36" s="8" t="s">
        <v>136</v>
      </c>
      <c r="E36" s="8" t="s">
        <v>139</v>
      </c>
      <c r="F36" s="10">
        <v>49</v>
      </c>
      <c r="K36" s="10">
        <v>20</v>
      </c>
      <c r="L36" s="10">
        <v>2</v>
      </c>
      <c r="M36" s="15">
        <v>180</v>
      </c>
      <c r="N36" s="15">
        <f t="shared" si="3"/>
        <v>360</v>
      </c>
      <c r="O36" s="8" t="s">
        <v>137</v>
      </c>
    </row>
    <row r="37" spans="1:15" x14ac:dyDescent="0.25">
      <c r="A37" s="9">
        <v>33</v>
      </c>
      <c r="B37" s="9">
        <v>32</v>
      </c>
      <c r="C37" s="10" t="s">
        <v>21</v>
      </c>
      <c r="D37" s="8" t="s">
        <v>140</v>
      </c>
      <c r="E37" s="8" t="s">
        <v>141</v>
      </c>
      <c r="F37" s="10">
        <v>360</v>
      </c>
      <c r="K37" s="10">
        <v>60</v>
      </c>
      <c r="L37" s="10">
        <v>6</v>
      </c>
      <c r="M37" s="15">
        <v>147</v>
      </c>
      <c r="N37" s="15">
        <f t="shared" si="3"/>
        <v>882</v>
      </c>
      <c r="O37" s="8" t="s">
        <v>142</v>
      </c>
    </row>
    <row r="38" spans="1:15" ht="13.9" x14ac:dyDescent="0.25">
      <c r="A38" s="9">
        <v>33</v>
      </c>
      <c r="B38" s="9">
        <v>33</v>
      </c>
      <c r="C38" s="10" t="s">
        <v>20</v>
      </c>
      <c r="D38" s="8" t="s">
        <v>140</v>
      </c>
      <c r="E38" s="8" t="s">
        <v>143</v>
      </c>
      <c r="F38" s="10">
        <v>15</v>
      </c>
      <c r="K38" s="10">
        <v>40</v>
      </c>
      <c r="L38" s="10">
        <f>F38/K38</f>
        <v>0.375</v>
      </c>
      <c r="M38" s="15">
        <v>319</v>
      </c>
      <c r="N38" s="15">
        <f t="shared" si="3"/>
        <v>119.625</v>
      </c>
      <c r="O38" s="8" t="s">
        <v>144</v>
      </c>
    </row>
    <row r="39" spans="1:15" ht="13.9" x14ac:dyDescent="0.25">
      <c r="A39" s="9">
        <v>33</v>
      </c>
      <c r="B39" s="9">
        <v>34</v>
      </c>
      <c r="C39" s="10" t="s">
        <v>19</v>
      </c>
      <c r="D39" s="8" t="s">
        <v>140</v>
      </c>
      <c r="E39" s="8" t="s">
        <v>146</v>
      </c>
      <c r="F39" s="10">
        <v>56</v>
      </c>
      <c r="K39" s="10">
        <v>60</v>
      </c>
      <c r="L39" s="10">
        <v>0.75</v>
      </c>
      <c r="M39" s="15">
        <v>289</v>
      </c>
      <c r="N39" s="15">
        <f t="shared" si="3"/>
        <v>216.75</v>
      </c>
      <c r="O39" s="8" t="s">
        <v>145</v>
      </c>
    </row>
    <row r="40" spans="1:15" ht="13.9" x14ac:dyDescent="0.25">
      <c r="A40" s="9">
        <v>33</v>
      </c>
      <c r="B40" s="9">
        <v>35</v>
      </c>
      <c r="C40" s="10" t="s">
        <v>18</v>
      </c>
      <c r="D40" s="8" t="s">
        <v>3</v>
      </c>
      <c r="E40" s="8" t="s">
        <v>17</v>
      </c>
      <c r="F40" s="10">
        <v>1536</v>
      </c>
      <c r="K40" s="10">
        <v>12</v>
      </c>
      <c r="L40" s="10">
        <v>128</v>
      </c>
      <c r="M40" s="15">
        <v>175.8</v>
      </c>
      <c r="N40" s="15">
        <f>M40*L40</f>
        <v>22502.400000000001</v>
      </c>
      <c r="O40" s="8" t="s">
        <v>16</v>
      </c>
    </row>
    <row r="41" spans="1:15" ht="13.9" hidden="1" x14ac:dyDescent="0.25">
      <c r="A41" s="9">
        <v>33</v>
      </c>
      <c r="B41" s="9">
        <v>41</v>
      </c>
      <c r="C41" s="10" t="s">
        <v>15</v>
      </c>
      <c r="F41" s="10">
        <v>2</v>
      </c>
    </row>
    <row r="42" spans="1:15" ht="13.9" hidden="1" x14ac:dyDescent="0.25">
      <c r="A42" s="9">
        <v>33</v>
      </c>
      <c r="B42" s="9">
        <v>42</v>
      </c>
      <c r="C42" s="10" t="s">
        <v>14</v>
      </c>
      <c r="F42" s="10">
        <v>1</v>
      </c>
    </row>
    <row r="43" spans="1:15" ht="13.9" x14ac:dyDescent="0.25">
      <c r="A43" s="9">
        <v>33</v>
      </c>
      <c r="B43" s="9">
        <v>44</v>
      </c>
      <c r="C43" s="10" t="s">
        <v>13</v>
      </c>
      <c r="D43" s="8" t="s">
        <v>3</v>
      </c>
      <c r="E43" s="8" t="s">
        <v>106</v>
      </c>
      <c r="F43" s="10">
        <v>4</v>
      </c>
      <c r="K43" s="10">
        <v>4</v>
      </c>
      <c r="L43" s="10">
        <v>1</v>
      </c>
      <c r="M43" s="15">
        <v>258.99</v>
      </c>
      <c r="N43" s="15">
        <v>258.99</v>
      </c>
      <c r="O43" s="8" t="s">
        <v>107</v>
      </c>
    </row>
    <row r="44" spans="1:15" ht="13.9" x14ac:dyDescent="0.25">
      <c r="A44" s="9">
        <v>33</v>
      </c>
      <c r="B44" s="9">
        <v>45</v>
      </c>
      <c r="C44" s="10" t="s">
        <v>12</v>
      </c>
      <c r="D44" s="8" t="s">
        <v>3</v>
      </c>
      <c r="E44" s="8" t="s">
        <v>11</v>
      </c>
      <c r="F44" s="10">
        <v>240</v>
      </c>
      <c r="K44" s="10">
        <v>60</v>
      </c>
      <c r="L44" s="10">
        <v>4</v>
      </c>
      <c r="M44" s="15">
        <v>175.25</v>
      </c>
      <c r="N44" s="15">
        <f>M44*L44</f>
        <v>701</v>
      </c>
      <c r="O44" s="8" t="s">
        <v>10</v>
      </c>
    </row>
    <row r="45" spans="1:15" ht="13.9" x14ac:dyDescent="0.25">
      <c r="A45" s="9">
        <v>33</v>
      </c>
      <c r="B45" s="9">
        <v>46</v>
      </c>
      <c r="C45" s="10" t="s">
        <v>9</v>
      </c>
      <c r="D45" s="8" t="s">
        <v>3</v>
      </c>
      <c r="E45" s="8" t="s">
        <v>8</v>
      </c>
      <c r="F45" s="10">
        <v>240</v>
      </c>
      <c r="K45" s="10">
        <v>60</v>
      </c>
      <c r="L45" s="10">
        <v>4</v>
      </c>
      <c r="M45" s="15">
        <v>303.49</v>
      </c>
      <c r="N45" s="15">
        <f>M45*L45</f>
        <v>1213.96</v>
      </c>
    </row>
    <row r="46" spans="1:15" ht="14.45" x14ac:dyDescent="0.3">
      <c r="A46" s="9">
        <v>33</v>
      </c>
      <c r="B46" s="9">
        <v>50</v>
      </c>
      <c r="C46" s="10" t="s">
        <v>7</v>
      </c>
      <c r="D46" s="8" t="s">
        <v>3</v>
      </c>
      <c r="E46" t="s">
        <v>147</v>
      </c>
      <c r="F46" s="10">
        <v>12</v>
      </c>
      <c r="K46" s="10">
        <v>12</v>
      </c>
      <c r="L46" s="10">
        <v>1</v>
      </c>
      <c r="M46" s="15">
        <v>403.6</v>
      </c>
      <c r="N46" s="15">
        <f>M46*L46</f>
        <v>403.6</v>
      </c>
      <c r="O46" s="8" t="s">
        <v>148</v>
      </c>
    </row>
    <row r="47" spans="1:15" ht="13.9" hidden="1" x14ac:dyDescent="0.25">
      <c r="A47" s="9">
        <v>34</v>
      </c>
      <c r="B47" s="9">
        <v>2</v>
      </c>
      <c r="C47" s="10" t="s">
        <v>6</v>
      </c>
      <c r="F47" s="10">
        <v>6</v>
      </c>
      <c r="N47" s="15">
        <f t="shared" ref="N47:N51" si="4">M47*L47</f>
        <v>0</v>
      </c>
    </row>
    <row r="48" spans="1:15" ht="13.9" hidden="1" x14ac:dyDescent="0.25">
      <c r="A48" s="9">
        <v>34</v>
      </c>
      <c r="B48" s="9">
        <v>3</v>
      </c>
      <c r="C48" s="10" t="s">
        <v>5</v>
      </c>
      <c r="F48" s="10">
        <v>9</v>
      </c>
      <c r="N48" s="15">
        <f t="shared" si="4"/>
        <v>0</v>
      </c>
    </row>
    <row r="49" spans="1:15" x14ac:dyDescent="0.25">
      <c r="A49" s="9">
        <v>34</v>
      </c>
      <c r="B49" s="9">
        <v>4</v>
      </c>
      <c r="C49" s="10" t="s">
        <v>4</v>
      </c>
      <c r="D49" s="8" t="s">
        <v>3</v>
      </c>
      <c r="E49" s="8" t="s">
        <v>149</v>
      </c>
      <c r="F49" s="10">
        <v>24</v>
      </c>
      <c r="K49" s="10">
        <v>4</v>
      </c>
      <c r="L49" s="10">
        <v>6</v>
      </c>
      <c r="M49" s="15">
        <v>369.99</v>
      </c>
      <c r="N49" s="15">
        <f t="shared" si="4"/>
        <v>2219.94</v>
      </c>
      <c r="O49" s="8" t="s">
        <v>150</v>
      </c>
    </row>
    <row r="50" spans="1:15" x14ac:dyDescent="0.25">
      <c r="A50" s="10">
        <v>34</v>
      </c>
      <c r="B50" s="10">
        <v>18</v>
      </c>
      <c r="C50" s="10" t="s">
        <v>2</v>
      </c>
      <c r="D50" s="8" t="s">
        <v>3</v>
      </c>
      <c r="E50" s="8" t="s">
        <v>151</v>
      </c>
      <c r="F50" s="9">
        <v>50</v>
      </c>
      <c r="K50" s="10">
        <v>50</v>
      </c>
      <c r="L50" s="10">
        <v>1</v>
      </c>
      <c r="M50" s="15">
        <v>113.03</v>
      </c>
      <c r="N50" s="15">
        <f t="shared" si="4"/>
        <v>113.03</v>
      </c>
      <c r="O50" s="8" t="s">
        <v>153</v>
      </c>
    </row>
    <row r="51" spans="1:15" x14ac:dyDescent="0.25">
      <c r="A51" s="10">
        <v>34</v>
      </c>
      <c r="B51" s="10">
        <v>19</v>
      </c>
      <c r="C51" s="10" t="s">
        <v>1</v>
      </c>
      <c r="D51" s="8" t="s">
        <v>3</v>
      </c>
      <c r="E51" s="8" t="s">
        <v>151</v>
      </c>
      <c r="F51" s="9">
        <v>50</v>
      </c>
      <c r="K51" s="10">
        <v>50</v>
      </c>
      <c r="L51" s="10">
        <v>1</v>
      </c>
      <c r="M51" s="15">
        <v>113.03</v>
      </c>
      <c r="N51" s="15">
        <f t="shared" si="4"/>
        <v>113.03</v>
      </c>
      <c r="O51" s="8" t="s">
        <v>153</v>
      </c>
    </row>
    <row r="52" spans="1:15" x14ac:dyDescent="0.25">
      <c r="A52" s="10">
        <v>34</v>
      </c>
      <c r="B52" s="10">
        <v>24</v>
      </c>
      <c r="C52" s="10" t="s">
        <v>0</v>
      </c>
      <c r="D52" s="8" t="s">
        <v>3</v>
      </c>
      <c r="E52" s="8" t="s">
        <v>108</v>
      </c>
      <c r="F52" s="10">
        <v>1000</v>
      </c>
      <c r="K52" s="10">
        <v>1000</v>
      </c>
      <c r="L52" s="10">
        <v>1</v>
      </c>
      <c r="M52" s="15">
        <v>752.4</v>
      </c>
      <c r="N52" s="15">
        <v>752.4</v>
      </c>
      <c r="O52" s="8" t="s">
        <v>109</v>
      </c>
    </row>
    <row r="53" spans="1:15" x14ac:dyDescent="0.25">
      <c r="A53" s="8">
        <v>34</v>
      </c>
      <c r="B53" s="8">
        <f>B52+1</f>
        <v>25</v>
      </c>
      <c r="C53" s="10" t="s">
        <v>115</v>
      </c>
      <c r="D53" s="8" t="s">
        <v>3</v>
      </c>
      <c r="E53" s="8" t="s">
        <v>121</v>
      </c>
      <c r="F53" s="10">
        <v>300</v>
      </c>
      <c r="G53" s="8"/>
      <c r="I53" s="17">
        <v>315.39</v>
      </c>
      <c r="J53" s="8" t="s">
        <v>114</v>
      </c>
      <c r="K53" s="10" t="s">
        <v>118</v>
      </c>
      <c r="L53" s="10">
        <v>2.14</v>
      </c>
      <c r="M53" s="10">
        <v>177.77</v>
      </c>
      <c r="N53" s="15">
        <f>M53*L53</f>
        <v>380.42780000000005</v>
      </c>
      <c r="O53" s="10" t="s">
        <v>119</v>
      </c>
    </row>
    <row r="54" spans="1:15" x14ac:dyDescent="0.25">
      <c r="A54" s="8">
        <v>34</v>
      </c>
      <c r="B54" s="8">
        <f t="shared" ref="B54:B55" si="5">B53+1</f>
        <v>26</v>
      </c>
      <c r="C54" s="10" t="s">
        <v>116</v>
      </c>
      <c r="D54" s="8" t="s">
        <v>3</v>
      </c>
      <c r="E54" s="8" t="s">
        <v>120</v>
      </c>
      <c r="F54" s="10">
        <v>13</v>
      </c>
      <c r="G54" s="8"/>
      <c r="I54" s="17">
        <v>13</v>
      </c>
      <c r="J54" s="8" t="s">
        <v>114</v>
      </c>
      <c r="K54" s="10" t="s">
        <v>122</v>
      </c>
      <c r="L54" s="10">
        <v>1.4</v>
      </c>
      <c r="M54" s="11">
        <v>128.9</v>
      </c>
      <c r="N54" s="15">
        <f>M54*L54</f>
        <v>180.46</v>
      </c>
      <c r="O54" s="10" t="s">
        <v>123</v>
      </c>
    </row>
    <row r="55" spans="1:15" x14ac:dyDescent="0.25">
      <c r="A55" s="8">
        <v>34</v>
      </c>
      <c r="B55" s="8">
        <f t="shared" si="5"/>
        <v>27</v>
      </c>
      <c r="C55" s="10" t="s">
        <v>117</v>
      </c>
      <c r="D55" s="8" t="s">
        <v>3</v>
      </c>
      <c r="E55" s="8" t="s">
        <v>152</v>
      </c>
      <c r="F55" s="10">
        <v>1</v>
      </c>
      <c r="G55" s="8"/>
      <c r="I55" s="17">
        <v>1</v>
      </c>
      <c r="J55" s="8" t="s">
        <v>114</v>
      </c>
      <c r="K55" s="10" t="s">
        <v>124</v>
      </c>
      <c r="L55" s="10" t="s">
        <v>125</v>
      </c>
      <c r="M55" s="10">
        <v>86.95</v>
      </c>
      <c r="N55" s="15">
        <v>86.95</v>
      </c>
      <c r="O55" s="19" t="s">
        <v>126</v>
      </c>
    </row>
    <row r="56" spans="1:15" x14ac:dyDescent="0.25">
      <c r="N56" s="15">
        <f>SUM(N2:N55)</f>
        <v>303925.30935000017</v>
      </c>
    </row>
    <row r="59" spans="1:15" x14ac:dyDescent="0.25">
      <c r="O59" s="16" t="s">
        <v>154</v>
      </c>
    </row>
  </sheetData>
  <hyperlinks>
    <hyperlink ref="O23" r:id="rId1" xr:uid="{782A922D-AFB1-4063-BFBA-77F77EA704FE}"/>
    <hyperlink ref="O10" r:id="rId2" xr:uid="{7EFD4327-79DC-4547-8158-E343A431ECF6}"/>
    <hyperlink ref="O13" r:id="rId3" xr:uid="{FF18DC8D-53AB-4F6F-AC22-C4566C797104}"/>
    <hyperlink ref="O20" r:id="rId4" xr:uid="{8C9D790F-D143-464F-A2A7-6B66AFE4C21E}"/>
    <hyperlink ref="O55" r:id="rId5" xr:uid="{664BFECC-EA0D-4781-AC69-45DB6CDED5DF}"/>
    <hyperlink ref="O59" r:id="rId6" display="https://www.armstrongceilings.com/pdbupimages-clg/214066.pdf/download/data-page-accessories-moldings.pdf" xr:uid="{EF651B10-4916-4D9E-9BC9-9C649234B5A1}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2024-09-11T19:47:46Z</dcterms:created>
  <dcterms:modified xsi:type="dcterms:W3CDTF">2024-09-11T19:48:34Z</dcterms:modified>
</cp:coreProperties>
</file>